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12.2016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<sst xmlns="http://schemas.openxmlformats.org/spreadsheetml/2006/main" count="146" uniqueCount="91">
  <si>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</si>
  <si>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</si>
  <si>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</si>
  <si>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</si>
  <si>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</si>
  <si>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</si>
  <si>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</si>
  <si>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</si>
  <si>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</si>
  <si>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</si>
  <si>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</si>
  <si>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</si>
  <si>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</si>
  <si>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</si>
  <si>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</si>
  <si>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</si>
  <si>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</si>
  <si>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</si>
  <si>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</si>
  <si>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</si>
  <si>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</si>
  <si>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</si>
  <si>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</si>
  <si>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</si>
  <si>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</si>
  <si>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</si>
  <si>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</si>
  <si>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</si>
  <si>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</si>
  <si>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</si>
  <si>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</si>
  <si>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</si>
  <si>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</si>
  <si>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</si>
  <si>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</si>
  <si>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</si>
  <si>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</si>
  <si>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</si>
  <si>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</si>
  <si>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</si>
  <si>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</si>
  <si>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</si>
  <si>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</si>
  <si>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</si>
  <si>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</si>
  <si>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</si>
  <si>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</si>
  <si>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</si>
  <si>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</si>
  <si>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</si>
  <si>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</si>
  <si>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</si>
  <si>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</si>
  <si>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</si>
  <si>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</si>
  <si>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</si>
  <si>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</si>
  <si>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</si>
  <si>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</si>
  <si>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</si>
  <si>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</si>
  <si>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</si>
  <si>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</si>
  <si>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</si>
  <si>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</si>
  <si>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</si>
  <si>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</si>
  <si>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</si>
  <si>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</si>
  <si>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</si>
  <si>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</si>
  <si>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</si>
  <si>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</si>
  <si>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</si>
  <si>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</si>
  <si>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</si>
  <si>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</si>
  <si>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</si>
  <si>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</si>
  <si>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</si>
  <si>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</si>
  <si>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</si>
  <si>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</si>
  <si>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</si>
  <si>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 xml:space="preserve"> 45167,4тыс.руб.</t>
  </si>
  <si>
    <t>Н.А.Ковшарова</t>
  </si>
  <si>
    <t>по состоянию на 01.12.2016 г.</t>
  </si>
  <si>
    <t>Предельный объем расходов на обслуживание муниципального долга - 3127,6 тыс. руб.</t>
  </si>
  <si>
    <t>Объем доходов без учета финансовой помощи из бюджетов других уровней бюджетной системы Российской Федерации - 105305,9 тыс.руб.</t>
  </si>
  <si>
    <t xml:space="preserve">Объем муниципального долга по состоянию на 01.12.2016г. - </t>
  </si>
  <si>
    <t>Верхний предел муниципального долга, установленный по состоянию на 01.12.2016г. 42340 -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</si>
</sst>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10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 applyProtection="1">
      <alignment horizontal="left"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3" xfId="0" applyNumberFormat="1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Fill="1" applyBorder="1" applyAlignment="1">
      <alignment horizontal="left" vertical="center"/>
    </xf>
    <xf numFmtId="2" fontId="10" fillId="0" borderId="17" xfId="0" applyNumberFormat="1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left" vertical="center"/>
    </xf>
    <xf numFmtId="2" fontId="10" fillId="33" borderId="17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C9" sqref="C9:U9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9.25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11.2539062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5.25390625" style="0" customWidth="1"/>
    <col min="32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98" t="s">
        <v>40</v>
      </c>
      <c r="AB2" s="98"/>
      <c r="AC2" s="98"/>
      <c r="AD2" s="98"/>
      <c r="AE2" s="98"/>
      <c r="AF2" s="98"/>
      <c r="AG2" s="98"/>
    </row>
    <row r="3" spans="3:39" ht="20.25" customHeight="1">
      <c r="C3" s="19"/>
      <c r="D3" s="19"/>
      <c r="E3" s="19"/>
      <c r="F3" s="19"/>
      <c r="G3" s="101" t="s">
        <v>60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21"/>
      <c r="S3" s="19"/>
      <c r="T3" s="19"/>
      <c r="U3" s="19"/>
      <c r="AC3" s="86" t="s">
        <v>78</v>
      </c>
      <c r="AD3" s="86"/>
      <c r="AE3" s="86"/>
      <c r="AF3" s="86"/>
      <c r="AG3" s="86"/>
      <c r="AH3" s="86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03"/>
      <c r="K4" s="103"/>
      <c r="L4" s="103"/>
      <c r="M4" s="103"/>
      <c r="N4" s="103"/>
      <c r="O4" s="103"/>
      <c r="P4" s="103"/>
      <c r="Q4" s="103"/>
      <c r="R4" s="103"/>
      <c r="S4" s="19"/>
      <c r="T4" s="19"/>
      <c r="U4" s="19"/>
      <c r="AC4" s="86"/>
      <c r="AD4" s="86"/>
      <c r="AE4" s="86"/>
      <c r="AF4" s="86"/>
      <c r="AG4" s="86"/>
      <c r="AH4" s="86"/>
    </row>
    <row r="5" spans="3:34" ht="15.75">
      <c r="C5" s="20"/>
      <c r="D5" s="19"/>
      <c r="E5" s="19"/>
      <c r="F5" s="19"/>
      <c r="G5" s="19"/>
      <c r="H5" s="19"/>
      <c r="I5" s="22"/>
      <c r="J5" s="102" t="s">
        <v>86</v>
      </c>
      <c r="K5" s="102"/>
      <c r="L5" s="102"/>
      <c r="M5" s="102"/>
      <c r="N5" s="102"/>
      <c r="O5" s="19"/>
      <c r="P5" s="19"/>
      <c r="Q5" s="19"/>
      <c r="R5" s="19"/>
      <c r="S5" s="19"/>
      <c r="T5" s="19"/>
      <c r="U5" s="19"/>
      <c r="AC5" s="86"/>
      <c r="AD5" s="86"/>
      <c r="AE5" s="86"/>
      <c r="AF5" s="86"/>
      <c r="AG5" s="86"/>
      <c r="AH5" s="86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86"/>
      <c r="AD6" s="86"/>
      <c r="AE6" s="86"/>
      <c r="AF6" s="86"/>
      <c r="AG6" s="86"/>
      <c r="AH6" s="86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86"/>
      <c r="AD7" s="86"/>
      <c r="AE7" s="86"/>
      <c r="AF7" s="86"/>
      <c r="AG7" s="86"/>
      <c r="AH7" s="86"/>
    </row>
    <row r="8" spans="3:34" ht="15.75">
      <c r="C8" s="104" t="s">
        <v>90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AC8" s="86"/>
      <c r="AD8" s="86"/>
      <c r="AE8" s="86"/>
      <c r="AF8" s="86"/>
      <c r="AG8" s="86"/>
      <c r="AH8" s="86"/>
    </row>
    <row r="9" spans="3:21" ht="13.5" customHeight="1">
      <c r="C9" s="88" t="s">
        <v>15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3:21" s="1" customFormat="1" ht="12.75" customHeight="1">
      <c r="C10" s="88" t="s">
        <v>87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24"/>
      <c r="P10" s="24"/>
      <c r="Q10" s="24"/>
      <c r="R10" s="24"/>
      <c r="S10" s="16"/>
      <c r="T10" s="16"/>
      <c r="U10" s="16"/>
    </row>
    <row r="11" spans="3:21" ht="15.75">
      <c r="C11" s="89" t="s">
        <v>88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3:21" ht="15.75">
      <c r="C12" s="16" t="s">
        <v>89</v>
      </c>
      <c r="D12" s="16"/>
      <c r="E12" s="16"/>
      <c r="F12" s="16"/>
      <c r="G12" s="16"/>
      <c r="H12" s="16"/>
      <c r="I12" s="74" t="s">
        <v>84</v>
      </c>
      <c r="J12" s="16"/>
      <c r="K12" s="90"/>
      <c r="L12" s="90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82" t="s">
        <v>26</v>
      </c>
      <c r="B14" s="82" t="s">
        <v>27</v>
      </c>
      <c r="C14" s="85" t="s">
        <v>1</v>
      </c>
      <c r="D14" s="85" t="s">
        <v>39</v>
      </c>
      <c r="E14" s="85" t="s">
        <v>28</v>
      </c>
      <c r="F14" s="85" t="s">
        <v>29</v>
      </c>
      <c r="G14" s="85" t="s">
        <v>30</v>
      </c>
      <c r="H14" s="85" t="s">
        <v>17</v>
      </c>
      <c r="I14" s="97" t="s">
        <v>2</v>
      </c>
      <c r="J14" s="131"/>
      <c r="K14" s="85" t="s">
        <v>24</v>
      </c>
      <c r="L14" s="85" t="s">
        <v>18</v>
      </c>
      <c r="M14" s="85" t="s">
        <v>19</v>
      </c>
      <c r="N14" s="107" t="s">
        <v>20</v>
      </c>
      <c r="O14" s="108"/>
      <c r="P14" s="108"/>
      <c r="Q14" s="108"/>
      <c r="R14" s="109"/>
      <c r="S14" s="80" t="s">
        <v>33</v>
      </c>
      <c r="T14" s="121"/>
      <c r="U14" s="122"/>
      <c r="V14" s="80" t="s">
        <v>3</v>
      </c>
      <c r="W14" s="121"/>
      <c r="X14" s="121"/>
      <c r="Y14" s="121"/>
      <c r="Z14" s="122"/>
      <c r="AA14" s="99" t="s">
        <v>34</v>
      </c>
      <c r="AB14" s="113"/>
      <c r="AC14" s="114"/>
      <c r="AD14" s="100" t="s">
        <v>14</v>
      </c>
      <c r="AE14" s="136"/>
      <c r="AF14" s="136"/>
      <c r="AG14" s="136"/>
      <c r="AH14" s="137"/>
      <c r="AI14" s="4"/>
      <c r="AJ14" s="4"/>
    </row>
    <row r="15" spans="1:36" ht="12.75">
      <c r="A15" s="83"/>
      <c r="B15" s="83"/>
      <c r="C15" s="105"/>
      <c r="D15" s="105"/>
      <c r="E15" s="105"/>
      <c r="F15" s="105"/>
      <c r="G15" s="105"/>
      <c r="H15" s="105"/>
      <c r="I15" s="132"/>
      <c r="J15" s="133"/>
      <c r="K15" s="105"/>
      <c r="L15" s="105"/>
      <c r="M15" s="105"/>
      <c r="N15" s="110"/>
      <c r="O15" s="111"/>
      <c r="P15" s="111"/>
      <c r="Q15" s="111"/>
      <c r="R15" s="112"/>
      <c r="S15" s="123"/>
      <c r="T15" s="124"/>
      <c r="U15" s="125"/>
      <c r="V15" s="126"/>
      <c r="W15" s="127"/>
      <c r="X15" s="127"/>
      <c r="Y15" s="127"/>
      <c r="Z15" s="128"/>
      <c r="AA15" s="115"/>
      <c r="AB15" s="116"/>
      <c r="AC15" s="117"/>
      <c r="AD15" s="138"/>
      <c r="AE15" s="139"/>
      <c r="AF15" s="139"/>
      <c r="AG15" s="139"/>
      <c r="AH15" s="140"/>
      <c r="AI15" s="5"/>
      <c r="AJ15" s="5"/>
    </row>
    <row r="16" spans="1:36" ht="28.5" customHeight="1">
      <c r="A16" s="83"/>
      <c r="B16" s="83"/>
      <c r="C16" s="105"/>
      <c r="D16" s="105"/>
      <c r="E16" s="105"/>
      <c r="F16" s="105"/>
      <c r="G16" s="105"/>
      <c r="H16" s="105"/>
      <c r="I16" s="134"/>
      <c r="J16" s="135"/>
      <c r="K16" s="105"/>
      <c r="L16" s="105"/>
      <c r="M16" s="105"/>
      <c r="N16" s="94" t="s">
        <v>6</v>
      </c>
      <c r="O16" s="95"/>
      <c r="P16" s="96"/>
      <c r="Q16" s="94" t="s">
        <v>5</v>
      </c>
      <c r="R16" s="96"/>
      <c r="S16" s="126"/>
      <c r="T16" s="127"/>
      <c r="U16" s="128"/>
      <c r="V16" s="94" t="s">
        <v>4</v>
      </c>
      <c r="W16" s="95"/>
      <c r="X16" s="96"/>
      <c r="Y16" s="94" t="s">
        <v>21</v>
      </c>
      <c r="Z16" s="96"/>
      <c r="AA16" s="118"/>
      <c r="AB16" s="119"/>
      <c r="AC16" s="120"/>
      <c r="AD16" s="94" t="s">
        <v>6</v>
      </c>
      <c r="AE16" s="95"/>
      <c r="AF16" s="96"/>
      <c r="AG16" s="94" t="s">
        <v>5</v>
      </c>
      <c r="AH16" s="96"/>
      <c r="AI16" s="5"/>
      <c r="AJ16" s="5"/>
    </row>
    <row r="17" spans="1:36" ht="42.75" customHeight="1">
      <c r="A17" s="84"/>
      <c r="B17" s="84"/>
      <c r="C17" s="106"/>
      <c r="D17" s="106"/>
      <c r="E17" s="106"/>
      <c r="F17" s="106"/>
      <c r="G17" s="106"/>
      <c r="H17" s="106"/>
      <c r="I17" s="44" t="s">
        <v>31</v>
      </c>
      <c r="J17" s="44" t="s">
        <v>32</v>
      </c>
      <c r="K17" s="106"/>
      <c r="L17" s="106"/>
      <c r="M17" s="106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87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81" t="s">
        <v>9</v>
      </c>
      <c r="B21" s="145"/>
      <c r="C21" s="146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87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99" customHeight="1">
      <c r="A23" s="77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133742.67</v>
      </c>
      <c r="U23" s="50">
        <v>265854</v>
      </c>
      <c r="V23" s="29">
        <v>3755000</v>
      </c>
      <c r="W23" s="29">
        <v>543452.74</v>
      </c>
      <c r="X23" s="29">
        <v>265854</v>
      </c>
      <c r="Y23" s="29">
        <v>3755000</v>
      </c>
      <c r="Z23" s="50">
        <v>409710.07</v>
      </c>
      <c r="AA23" s="13">
        <v>0</v>
      </c>
      <c r="AB23" s="50">
        <v>0</v>
      </c>
      <c r="AC23" s="50">
        <v>0</v>
      </c>
      <c r="AD23" s="29">
        <f>N23+S23-V23-AA23</f>
        <v>3756000</v>
      </c>
      <c r="AE23" s="29">
        <v>0</v>
      </c>
      <c r="AF23" s="29">
        <f>SUM(AF22)</f>
        <v>0</v>
      </c>
      <c r="AG23" s="29">
        <v>0</v>
      </c>
      <c r="AH23" s="29">
        <v>0</v>
      </c>
      <c r="AI23" s="2"/>
      <c r="AJ23" s="2"/>
      <c r="AK23" s="2"/>
    </row>
    <row r="24" spans="1:37" ht="103.5" customHeight="1">
      <c r="A24" s="7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72516.66</v>
      </c>
      <c r="U24" s="50">
        <v>144148.8</v>
      </c>
      <c r="V24" s="29">
        <v>2036000</v>
      </c>
      <c r="W24" s="29">
        <v>294635.9</v>
      </c>
      <c r="X24" s="29">
        <v>144148.8</v>
      </c>
      <c r="Y24" s="29">
        <v>2036000</v>
      </c>
      <c r="Z24" s="50">
        <v>222119.24</v>
      </c>
      <c r="AA24" s="49">
        <v>0</v>
      </c>
      <c r="AB24" s="50">
        <v>0</v>
      </c>
      <c r="AC24" s="50">
        <v>0</v>
      </c>
      <c r="AD24" s="29">
        <v>2036000</v>
      </c>
      <c r="AE24" s="29">
        <v>0</v>
      </c>
      <c r="AF24" s="29">
        <f>SUM(AF23)</f>
        <v>0</v>
      </c>
      <c r="AG24" s="29">
        <v>0</v>
      </c>
      <c r="AH24" s="29">
        <v>0</v>
      </c>
      <c r="AI24" s="2"/>
      <c r="AJ24" s="2"/>
      <c r="AK24" s="2"/>
    </row>
    <row r="25" spans="1:37" ht="102" customHeight="1">
      <c r="A25" s="79">
        <v>3</v>
      </c>
      <c r="B25" s="58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8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158995.29</v>
      </c>
      <c r="U25" s="55">
        <v>316051.2</v>
      </c>
      <c r="V25" s="56">
        <v>4464000</v>
      </c>
      <c r="W25" s="56">
        <v>768759.35</v>
      </c>
      <c r="X25" s="56">
        <v>316051.2</v>
      </c>
      <c r="Y25" s="56">
        <v>4464000</v>
      </c>
      <c r="Z25" s="55">
        <v>609764.06</v>
      </c>
      <c r="AA25" s="52">
        <v>0</v>
      </c>
      <c r="AB25" s="55">
        <v>0</v>
      </c>
      <c r="AC25" s="55">
        <v>0</v>
      </c>
      <c r="AD25" s="29">
        <f>N25+S25-V25-AA25</f>
        <v>6696000</v>
      </c>
      <c r="AE25" s="29">
        <f>O25+T25-W25-AF25-AB25</f>
        <v>1.1641532182693481E-10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9">
        <v>4</v>
      </c>
      <c r="B26" s="58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8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44165.37</v>
      </c>
      <c r="U26" s="55">
        <v>87792</v>
      </c>
      <c r="V26" s="56">
        <v>1240000</v>
      </c>
      <c r="W26" s="56">
        <v>224379.27</v>
      </c>
      <c r="X26" s="56">
        <v>87792</v>
      </c>
      <c r="Y26" s="56">
        <v>1240000</v>
      </c>
      <c r="Z26" s="55">
        <v>180213.9</v>
      </c>
      <c r="AA26" s="52">
        <v>0</v>
      </c>
      <c r="AB26" s="55">
        <v>0</v>
      </c>
      <c r="AC26" s="55">
        <v>0</v>
      </c>
      <c r="AD26" s="29">
        <f>N26+S26-V26-AA26</f>
        <v>2057000</v>
      </c>
      <c r="AE26" s="29">
        <f>O26+T26-W26-AF26-AB26</f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9">
        <v>5</v>
      </c>
      <c r="B27" s="58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8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21085.39</v>
      </c>
      <c r="U27" s="55">
        <v>41913.6</v>
      </c>
      <c r="V27" s="56">
        <v>592000</v>
      </c>
      <c r="W27" s="56">
        <v>118230.16</v>
      </c>
      <c r="X27" s="56">
        <v>41913.6</v>
      </c>
      <c r="Y27" s="56">
        <v>592000</v>
      </c>
      <c r="Z27" s="55">
        <v>97144.77</v>
      </c>
      <c r="AA27" s="52">
        <v>0</v>
      </c>
      <c r="AB27" s="55">
        <v>0</v>
      </c>
      <c r="AC27" s="55">
        <v>0</v>
      </c>
      <c r="AD27" s="56">
        <f>N27+S27-V27-AA27</f>
        <v>1184000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9">
        <v>6</v>
      </c>
      <c r="B28" s="58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8" t="s">
        <v>69</v>
      </c>
      <c r="I28" s="73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8671.18</v>
      </c>
      <c r="U28" s="55">
        <v>46020</v>
      </c>
      <c r="V28" s="56">
        <v>650000</v>
      </c>
      <c r="W28" s="56">
        <v>52953.11</v>
      </c>
      <c r="X28" s="56">
        <v>46020</v>
      </c>
      <c r="Y28" s="56">
        <v>650000</v>
      </c>
      <c r="Z28" s="55">
        <v>44281.93</v>
      </c>
      <c r="AA28" s="52">
        <v>0</v>
      </c>
      <c r="AB28" s="55">
        <v>0</v>
      </c>
      <c r="AC28" s="55">
        <v>0</v>
      </c>
      <c r="AD28" s="29">
        <v>7157000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9">
        <v>7</v>
      </c>
      <c r="B29" s="58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8" t="s">
        <v>71</v>
      </c>
      <c r="I29" s="73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9">
        <v>8</v>
      </c>
      <c r="B30" s="73">
        <v>42612</v>
      </c>
      <c r="C30" s="52" t="s">
        <v>80</v>
      </c>
      <c r="D30" s="52" t="s">
        <v>81</v>
      </c>
      <c r="E30" s="52" t="s">
        <v>82</v>
      </c>
      <c r="F30" s="52" t="s">
        <v>43</v>
      </c>
      <c r="G30" s="52" t="s">
        <v>41</v>
      </c>
      <c r="H30" s="73">
        <v>42612</v>
      </c>
      <c r="I30" s="73">
        <v>43706</v>
      </c>
      <c r="J30" s="52"/>
      <c r="K30" s="52">
        <v>19524000</v>
      </c>
      <c r="L30" s="52" t="s">
        <v>83</v>
      </c>
      <c r="M30" s="54" t="s">
        <v>23</v>
      </c>
      <c r="N30" s="54">
        <v>0</v>
      </c>
      <c r="O30" s="55">
        <v>0</v>
      </c>
      <c r="P30" s="55">
        <v>0</v>
      </c>
      <c r="Q30" s="55">
        <v>0</v>
      </c>
      <c r="R30" s="55">
        <v>0</v>
      </c>
      <c r="S30" s="52">
        <v>195240000</v>
      </c>
      <c r="T30" s="55">
        <v>0</v>
      </c>
      <c r="U30" s="55">
        <v>0</v>
      </c>
      <c r="V30" s="56">
        <v>0</v>
      </c>
      <c r="W30" s="56">
        <v>0</v>
      </c>
      <c r="X30" s="56">
        <v>0</v>
      </c>
      <c r="Y30" s="56">
        <v>0</v>
      </c>
      <c r="Z30" s="55">
        <v>0</v>
      </c>
      <c r="AA30" s="52">
        <v>0</v>
      </c>
      <c r="AB30" s="55">
        <v>0</v>
      </c>
      <c r="AC30" s="55">
        <v>0</v>
      </c>
      <c r="AD30" s="29">
        <v>19524000</v>
      </c>
      <c r="AE30" s="29">
        <f>O30+T30-W30-Z30-AF30-AB30</f>
        <v>0</v>
      </c>
      <c r="AF30" s="56">
        <v>0</v>
      </c>
      <c r="AG30" s="56">
        <v>0</v>
      </c>
      <c r="AH30" s="56">
        <v>0</v>
      </c>
      <c r="AI30" s="2"/>
      <c r="AJ30" s="2"/>
      <c r="AK30" s="2"/>
    </row>
    <row r="31" spans="1:34" ht="12.75">
      <c r="A31" s="93" t="s">
        <v>10</v>
      </c>
      <c r="B31" s="141"/>
      <c r="C31" s="141"/>
      <c r="D31" s="141"/>
      <c r="E31" s="141"/>
      <c r="F31" s="141"/>
      <c r="G31" s="141"/>
      <c r="H31" s="141"/>
      <c r="I31" s="141"/>
      <c r="J31" s="142"/>
      <c r="K31" s="30">
        <f>SUM(K23:K30)</f>
        <v>66337368</v>
      </c>
      <c r="L31" s="30"/>
      <c r="M31" s="30"/>
      <c r="N31" s="30">
        <f aca="true" t="shared" si="2" ref="N31:AD31">SUM(N23:N30)</f>
        <v>38380368</v>
      </c>
      <c r="O31" s="30">
        <f t="shared" si="2"/>
        <v>1563233.97</v>
      </c>
      <c r="P31" s="30">
        <f t="shared" si="2"/>
        <v>0</v>
      </c>
      <c r="Q31" s="30">
        <f t="shared" si="2"/>
        <v>12737000</v>
      </c>
      <c r="R31" s="30">
        <f t="shared" si="2"/>
        <v>1563233.97</v>
      </c>
      <c r="S31" s="30">
        <f t="shared" si="2"/>
        <v>195240000</v>
      </c>
      <c r="T31" s="30">
        <f t="shared" si="2"/>
        <v>441822.12</v>
      </c>
      <c r="U31" s="30">
        <f t="shared" si="2"/>
        <v>901779.6</v>
      </c>
      <c r="V31" s="30">
        <f t="shared" si="2"/>
        <v>12737000</v>
      </c>
      <c r="W31" s="30">
        <f t="shared" si="2"/>
        <v>2005056.09</v>
      </c>
      <c r="X31" s="30">
        <f t="shared" si="2"/>
        <v>901779.6</v>
      </c>
      <c r="Y31" s="30">
        <f t="shared" si="2"/>
        <v>12737000</v>
      </c>
      <c r="Z31" s="30">
        <f t="shared" si="2"/>
        <v>1563233.97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45167368</v>
      </c>
      <c r="AE31" s="30">
        <f>SUM(AE23:AE29)</f>
        <v>1.1641532182693481E-10</v>
      </c>
      <c r="AF31" s="30">
        <f>SUM(AF23:AF27)</f>
        <v>0</v>
      </c>
      <c r="AG31" s="30">
        <f>SUM(AG23:AG29)</f>
        <v>0</v>
      </c>
      <c r="AH31" s="30">
        <f>SUM(AH23:AH29)</f>
        <v>0</v>
      </c>
    </row>
    <row r="32" spans="1:34" ht="15" customHeight="1">
      <c r="A32" s="92" t="s">
        <v>37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93" t="s">
        <v>11</v>
      </c>
      <c r="B34" s="141"/>
      <c r="C34" s="141"/>
      <c r="D34" s="141"/>
      <c r="E34" s="141"/>
      <c r="F34" s="141"/>
      <c r="G34" s="141"/>
      <c r="H34" s="141"/>
      <c r="I34" s="141"/>
      <c r="J34" s="142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92" t="s">
        <v>38</v>
      </c>
      <c r="B35" s="129"/>
      <c r="C35" s="129"/>
      <c r="D35" s="129"/>
      <c r="E35" s="129"/>
      <c r="F35" s="129"/>
      <c r="G35" s="129"/>
      <c r="H35" s="129"/>
      <c r="I35" s="129"/>
      <c r="J35" s="130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92" t="s">
        <v>12</v>
      </c>
      <c r="B37" s="129"/>
      <c r="C37" s="129"/>
      <c r="D37" s="129"/>
      <c r="E37" s="129"/>
      <c r="F37" s="129"/>
      <c r="G37" s="129"/>
      <c r="H37" s="129"/>
      <c r="I37" s="129"/>
      <c r="J37" s="130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92" t="s">
        <v>13</v>
      </c>
      <c r="B38" s="129"/>
      <c r="C38" s="129"/>
      <c r="D38" s="129"/>
      <c r="E38" s="129"/>
      <c r="F38" s="129"/>
      <c r="G38" s="130"/>
      <c r="H38" s="48"/>
      <c r="I38" s="48"/>
      <c r="J38" s="48"/>
      <c r="K38" s="30">
        <f>K31</f>
        <v>66337368</v>
      </c>
      <c r="L38" s="48"/>
      <c r="M38" s="48"/>
      <c r="N38" s="30">
        <f>SUM(N37,N34,N31,N21)</f>
        <v>38380368</v>
      </c>
      <c r="O38" s="28">
        <f>SUM(O31)</f>
        <v>1563233.97</v>
      </c>
      <c r="P38" s="25">
        <v>0</v>
      </c>
      <c r="Q38" s="30">
        <f>SUM(Q37,Q34,Q31,Q21)</f>
        <v>12737000</v>
      </c>
      <c r="R38" s="28">
        <f>SUM(R31)</f>
        <v>1563233.97</v>
      </c>
      <c r="S38" s="30">
        <f aca="true" t="shared" si="5" ref="S38:AH38">SUM(S37,S34,S31,S21)</f>
        <v>195240000</v>
      </c>
      <c r="T38" s="30">
        <f t="shared" si="5"/>
        <v>441822.12</v>
      </c>
      <c r="U38" s="30">
        <f t="shared" si="5"/>
        <v>901779.6</v>
      </c>
      <c r="V38" s="30">
        <f t="shared" si="5"/>
        <v>12737000</v>
      </c>
      <c r="W38" s="30">
        <f t="shared" si="5"/>
        <v>2005056.09</v>
      </c>
      <c r="X38" s="30">
        <f t="shared" si="5"/>
        <v>901779.6</v>
      </c>
      <c r="Y38" s="30">
        <f t="shared" si="5"/>
        <v>12737000</v>
      </c>
      <c r="Z38" s="30">
        <f t="shared" si="5"/>
        <v>1563233.97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45167368</v>
      </c>
      <c r="AE38" s="30">
        <f t="shared" si="5"/>
        <v>1.1641532182693481E-10</v>
      </c>
      <c r="AF38" s="30">
        <f t="shared" si="5"/>
        <v>0</v>
      </c>
      <c r="AG38" s="30">
        <f t="shared" si="5"/>
        <v>0</v>
      </c>
      <c r="AH38" s="30">
        <f t="shared" si="5"/>
        <v>0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65"/>
      <c r="D42" s="66"/>
      <c r="E42" s="67"/>
      <c r="F42" s="68"/>
      <c r="G42" s="68"/>
      <c r="H42" s="75"/>
      <c r="I42" s="68"/>
      <c r="J42" s="68"/>
      <c r="K42" s="68" t="s">
        <v>79</v>
      </c>
      <c r="L42" s="68"/>
      <c r="M42" s="70"/>
      <c r="N42" s="70"/>
      <c r="O42" s="69"/>
      <c r="P42" s="75"/>
      <c r="Q42" s="76" t="s">
        <v>85</v>
      </c>
      <c r="R42" s="71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2"/>
      <c r="E43" s="72"/>
      <c r="F43" s="72"/>
      <c r="G43" s="72"/>
      <c r="H43" s="72"/>
      <c r="I43" s="72"/>
      <c r="J43" s="72"/>
      <c r="K43" s="72"/>
      <c r="L43" s="72"/>
      <c r="M43" s="59"/>
      <c r="N43" s="59"/>
      <c r="O43" s="72"/>
      <c r="P43" s="72"/>
      <c r="Q43" s="72"/>
      <c r="R43" s="72"/>
      <c r="S43" s="7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2016-11-02T02:44:22Z</cp:lastPrinted>
  <dcterms:created xsi:type="dcterms:W3CDTF">2008-03-31T00:35:18Z</dcterms:created>
  <dcterms:modified xsi:type="dcterms:W3CDTF">2016-12-15T07:24:15Z</dcterms:modified>
  <cp:category/>
  <cp:version/>
  <cp:contentType/>
  <cp:contentStatus/>
</cp:coreProperties>
</file>